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NOV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<sst xmlns="http://schemas.openxmlformats.org/spreadsheetml/2006/main" count="92" uniqueCount="86">
  <si>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</si>
  <si>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</si>
  <si>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</si>
  <si>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</si>
  <si>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</si>
  <si>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</si>
  <si>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</si>
  <si>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</si>
  <si>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</si>
  <si>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</si>
  <si>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</si>
  <si>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</si>
  <si>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</si>
  <si>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</si>
  <si>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NATIONAL PENSION SCHEME(MGT SHARE)</t>
  </si>
  <si>
    <t>CPF (MGT SHARE)</t>
  </si>
  <si>
    <t>CASH HANDLING &amp; TREASURY ALLOWANCE</t>
  </si>
  <si>
    <t>HIGH ALTITUDE ALLOWANCE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</si>
  <si>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</si>
  <si>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</si>
  <si>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</si>
  <si>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</si>
  <si>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</si>
  <si>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TOUGH LOCATION ALLOWANCE- III</t>
  </si>
  <si>
    <t>II SHIFT ALLOWANCE</t>
  </si>
  <si>
    <t>LS  &amp; PC (PROJECT KVs)</t>
  </si>
  <si>
    <t>OTHER ALLOWANCE</t>
  </si>
  <si>
    <t>DRESS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</si>
  <si>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</si>
  <si>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</si>
  <si>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</si>
  <si>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</si>
  <si>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</si>
  <si>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</si>
  <si>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</si>
  <si>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</si>
  <si>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</si>
  <si>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</si>
  <si>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Annual membership subscription to respective Association</t>
  </si>
  <si>
    <t>OTHER  REMITTANCES</t>
  </si>
  <si>
    <t>G.P.F.  Subs</t>
  </si>
  <si>
    <t>G.P.F. ADVANCE RECOVERY</t>
  </si>
  <si>
    <t>NO  OF INSTALMENTS</t>
  </si>
  <si>
    <t>CPF-Subs (OWN SHARE)</t>
  </si>
  <si>
    <t>CPF-Subs 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</si>
  <si>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</si>
  <si>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</si>
  <si>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</si>
  <si>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</si>
  <si>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</si>
  <si>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</si>
  <si>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</si>
  <si>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</si>
  <si>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</si>
  <si>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</si>
  <si>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</si>
  <si>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</si>
  <si>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PGT-English</t>
  </si>
  <si>
    <t>Mr.Aravind Kumar Meena</t>
  </si>
  <si>
    <t>TGT(Sanskrit)</t>
  </si>
  <si>
    <t>PRT</t>
  </si>
  <si>
    <t>Mr.Venkappa Sanadi</t>
  </si>
  <si>
    <t>Mr.Amal K Raj</t>
  </si>
  <si>
    <t>TGT(P&amp;HE)</t>
  </si>
  <si>
    <t>Mrs.Anju S Krishnan</t>
  </si>
  <si>
    <t>TGT(Librarian)</t>
  </si>
  <si>
    <t>Mr.Dora kumar Reddy  A</t>
  </si>
  <si>
    <t>TGT(Sci)</t>
  </si>
  <si>
    <t>Mr.Adarsh Yadav</t>
  </si>
  <si>
    <t>Mr.Agimon A Chellamcott</t>
  </si>
  <si>
    <t>Principal</t>
  </si>
  <si>
    <t>Mrs. Sharika S Babu</t>
  </si>
  <si>
    <t>Mrs. Anupama Chandran</t>
  </si>
  <si>
    <t>TGT-Maths</t>
  </si>
  <si>
    <t>Mr.Sonu Prasad</t>
  </si>
  <si>
    <t>TGT(AE)</t>
  </si>
  <si>
    <t>Mr.Pramod N T</t>
  </si>
  <si>
    <t>PGT Chemistry</t>
  </si>
  <si>
    <t>Mrs.Sheeja Rajan</t>
  </si>
  <si>
    <t>PGT Maths</t>
  </si>
  <si>
    <t>Ms.Reshmi S R</t>
  </si>
  <si>
    <t>PGT Physics</t>
  </si>
  <si>
    <t>Mr.Sabale Kalidas Anantha</t>
  </si>
  <si>
    <t>PGT(CS)</t>
  </si>
  <si>
    <t>Mr.Manish Kumar</t>
  </si>
  <si>
    <t>PGT (Hindi)</t>
  </si>
</sst>
</file>

<file path=xl/styles.xml><?xml version="1.0" encoding="utf-8"?>
<styleSheet xmlns="http://schemas.openxmlformats.org/spreadsheetml/2006/main">
  <numFmts count="1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&quot;Rs.&quot;\ * #,##0.00_ ;_ &quot;Rs.&quot;\ * \-#,##0.00_ ;_ &quot;Rs.&quot;\ * &quot;-&quot;??_ ;_ @_ "/>
    <numFmt numFmtId="169" formatCode="_ &quot;Rs.&quot;\ * #,##0_ ;_ &quot;Rs.&quot;\ * \-#,##0_ ;_ &quot;Rs.&quot;\ * &quot;-&quot;_ ;_ @_ "/>
  </numFmts>
  <fonts count="57">
    <font>
      <sz val="11"/>
      <color theme="1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36"/>
      <name val="Arial"/>
      <family val="2"/>
    </font>
    <font>
      <b/>
      <sz val="9"/>
      <color indexed="36"/>
      <name val="Calibri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9"/>
      <color rgb="FF7030A0"/>
      <name val="Arial"/>
      <family val="2"/>
    </font>
    <font>
      <b/>
      <sz val="9"/>
      <color rgb="FF7030A0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5" fillId="0" borderId="0" xfId="0" applyFont="1" applyFill="1" applyAlignment="1">
      <alignment vertical="center"/>
    </xf>
    <xf numFmtId="0" fontId="50" fillId="0" borderId="0" xfId="0" applyFont="1" applyFill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 vertical="center"/>
      <protection locked="0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textRotation="90" wrapText="1"/>
      <protection locked="0"/>
    </xf>
    <xf numFmtId="0" fontId="2" fillId="0" borderId="10" xfId="0" applyFont="1" applyFill="1" applyBorder="1" applyAlignment="1" applyProtection="1">
      <alignment horizontal="left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horizontal="left" vertical="center" wrapText="1"/>
      <protection locked="0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 applyProtection="1">
      <alignment vertical="center"/>
      <protection locked="0"/>
    </xf>
    <xf numFmtId="1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34" borderId="10" xfId="0" applyNumberFormat="1" applyFont="1" applyFill="1" applyBorder="1" applyAlignment="1" applyProtection="1">
      <alignment vertical="center" wrapText="1"/>
      <protection locked="0"/>
    </xf>
    <xf numFmtId="1" fontId="3" fillId="34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0" fontId="3" fillId="35" borderId="10" xfId="0" applyFont="1" applyFill="1" applyBorder="1" applyAlignment="1" applyProtection="1">
      <alignment vertical="center" wrapText="1" readingOrder="1"/>
      <protection locked="0"/>
    </xf>
    <xf numFmtId="0" fontId="3" fillId="35" borderId="10" xfId="0" applyFont="1" applyFill="1" applyBorder="1" applyAlignment="1" applyProtection="1">
      <alignment vertical="center" wrapText="1"/>
      <protection locked="0"/>
    </xf>
    <xf numFmtId="1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 readingOrder="1"/>
    </xf>
    <xf numFmtId="1" fontId="54" fillId="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vertical="center" textRotation="90" wrapText="1"/>
      <protection locked="0"/>
    </xf>
    <xf numFmtId="0" fontId="55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vertical="center" textRotation="90" wrapText="1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7"/>
  <sheetViews>
    <sheetView tabSelected="1" workbookViewId="0" topLeftCell="A1">
      <pane ySplit="1" topLeftCell="A2" activePane="bottomLeft" state="frozen"/>
      <selection pane="topLeft" activeCell="A1" sqref="A1"/>
      <selection pane="bottomLeft" activeCell="A17" sqref="A17"/>
    </sheetView>
  </sheetViews>
  <sheetFormatPr defaultColWidth="9.140625" defaultRowHeight="15"/>
  <cols>
    <col min="1" max="1" width="6.8515625" style="2" customWidth="1"/>
    <col min="2" max="2" width="9.140625" style="3" customWidth="1"/>
    <col min="3" max="3" width="18.140625" style="2" customWidth="1"/>
    <col min="4" max="4" width="18.421875" style="2" customWidth="1"/>
    <col min="5" max="8" width="9.140625" style="2" customWidth="1"/>
    <col min="9" max="9" width="10.7109375" style="2" customWidth="1"/>
    <col min="10" max="28" width="9.140625" style="2" customWidth="1"/>
    <col min="29" max="29" width="9.8515625" style="2" customWidth="1"/>
    <col min="30" max="33" width="9.140625" style="2" customWidth="1"/>
    <col min="34" max="35" width="9.140625" style="4" customWidth="1"/>
    <col min="36" max="40" width="9.140625" style="2" customWidth="1"/>
    <col min="41" max="41" width="9.140625" style="39" customWidth="1"/>
    <col min="42" max="52" width="9.140625" style="2" customWidth="1"/>
    <col min="53" max="53" width="9.140625" style="5" customWidth="1"/>
    <col min="54" max="60" width="9.140625" style="2" customWidth="1"/>
    <col min="61" max="61" width="10.28125" style="2" customWidth="1"/>
    <col min="62" max="62" width="9.140625" style="2" customWidth="1"/>
    <col min="63" max="16384" width="9.140625" style="4" customWidth="1"/>
  </cols>
  <sheetData>
    <row r="1" spans="1:62" s="1" customFormat="1" ht="118.5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10" t="s">
        <v>5</v>
      </c>
      <c r="G1" s="10" t="s">
        <v>6</v>
      </c>
      <c r="H1" s="6" t="s">
        <v>7</v>
      </c>
      <c r="I1" s="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20" t="s">
        <v>14</v>
      </c>
      <c r="P1" s="21" t="s">
        <v>15</v>
      </c>
      <c r="Q1" s="9" t="s">
        <v>16</v>
      </c>
      <c r="R1" s="9" t="s">
        <v>17</v>
      </c>
      <c r="S1" s="19" t="s">
        <v>18</v>
      </c>
      <c r="T1" s="9" t="s">
        <v>19</v>
      </c>
      <c r="U1" s="19" t="s">
        <v>20</v>
      </c>
      <c r="V1" s="9" t="s">
        <v>21</v>
      </c>
      <c r="W1" s="9" t="s">
        <v>22</v>
      </c>
      <c r="X1" s="9" t="s">
        <v>23</v>
      </c>
      <c r="Y1" s="19" t="s">
        <v>24</v>
      </c>
      <c r="Z1" s="21" t="s">
        <v>25</v>
      </c>
      <c r="AA1" s="19" t="s">
        <v>26</v>
      </c>
      <c r="AB1" s="9" t="s">
        <v>27</v>
      </c>
      <c r="AC1" s="19" t="s">
        <v>28</v>
      </c>
      <c r="AD1" s="6" t="s">
        <v>29</v>
      </c>
      <c r="AE1" s="6" t="s">
        <v>30</v>
      </c>
      <c r="AF1" s="9" t="s">
        <v>31</v>
      </c>
      <c r="AG1" s="9" t="s">
        <v>32</v>
      </c>
      <c r="AH1" s="30" t="s">
        <v>33</v>
      </c>
      <c r="AI1" s="30" t="s">
        <v>14</v>
      </c>
      <c r="AJ1" s="6" t="s">
        <v>34</v>
      </c>
      <c r="AK1" s="19" t="s">
        <v>35</v>
      </c>
      <c r="AL1" s="6" t="s">
        <v>36</v>
      </c>
      <c r="AM1" s="6" t="s">
        <v>37</v>
      </c>
      <c r="AN1" s="6" t="s">
        <v>36</v>
      </c>
      <c r="AO1" s="37" t="s">
        <v>38</v>
      </c>
      <c r="AP1" s="6" t="s">
        <v>39</v>
      </c>
      <c r="AQ1" s="6" t="s">
        <v>40</v>
      </c>
      <c r="AR1" s="6" t="s">
        <v>41</v>
      </c>
      <c r="AS1" s="6" t="s">
        <v>42</v>
      </c>
      <c r="AT1" s="6" t="s">
        <v>43</v>
      </c>
      <c r="AU1" s="32" t="s">
        <v>44</v>
      </c>
      <c r="AV1" s="6" t="s">
        <v>45</v>
      </c>
      <c r="AW1" s="6" t="s">
        <v>36</v>
      </c>
      <c r="AX1" s="19" t="s">
        <v>46</v>
      </c>
      <c r="AY1" s="6" t="s">
        <v>36</v>
      </c>
      <c r="AZ1" s="6" t="s">
        <v>47</v>
      </c>
      <c r="BA1" s="34" t="s">
        <v>25</v>
      </c>
      <c r="BB1" s="9" t="s">
        <v>48</v>
      </c>
      <c r="BC1" s="6" t="s">
        <v>49</v>
      </c>
      <c r="BD1" s="6" t="s">
        <v>50</v>
      </c>
      <c r="BE1" s="6" t="s">
        <v>51</v>
      </c>
      <c r="BF1" s="6" t="s">
        <v>52</v>
      </c>
      <c r="BG1" s="9" t="s">
        <v>53</v>
      </c>
      <c r="BH1" s="19" t="s">
        <v>54</v>
      </c>
      <c r="BI1" s="19" t="s">
        <v>55</v>
      </c>
      <c r="BJ1" s="6" t="s">
        <v>56</v>
      </c>
    </row>
    <row r="2" spans="1:62" ht="24" customHeight="1">
      <c r="A2" s="11">
        <v>1</v>
      </c>
      <c r="B2" s="11">
        <v>20710</v>
      </c>
      <c r="C2" s="12" t="s">
        <v>69</v>
      </c>
      <c r="D2" s="11" t="s">
        <v>70</v>
      </c>
      <c r="E2" s="11">
        <v>12</v>
      </c>
      <c r="F2" s="11">
        <v>1</v>
      </c>
      <c r="G2" s="11">
        <v>1</v>
      </c>
      <c r="H2" s="13">
        <v>30</v>
      </c>
      <c r="I2" s="22">
        <v>94100</v>
      </c>
      <c r="J2" s="22">
        <v>0</v>
      </c>
      <c r="K2" s="13">
        <f>ROUND(I2*46%,0)</f>
        <v>43286</v>
      </c>
      <c r="L2" s="23">
        <v>3600</v>
      </c>
      <c r="M2" s="13">
        <f>ROUND(L2*46%,0)</f>
        <v>1656</v>
      </c>
      <c r="N2" s="22">
        <v>0</v>
      </c>
      <c r="O2" s="24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0</v>
      </c>
      <c r="X2" s="11">
        <v>0</v>
      </c>
      <c r="Y2" s="11">
        <v>0</v>
      </c>
      <c r="Z2" s="11">
        <v>0</v>
      </c>
      <c r="AA2" s="11">
        <v>0</v>
      </c>
      <c r="AB2" s="28">
        <v>0</v>
      </c>
      <c r="AC2" s="29">
        <f>SUM(I2:AB2)</f>
        <v>142642</v>
      </c>
      <c r="AD2" s="13">
        <v>34900</v>
      </c>
      <c r="AE2" s="13">
        <v>0</v>
      </c>
      <c r="AF2" s="11">
        <v>0</v>
      </c>
      <c r="AG2" s="11">
        <v>0</v>
      </c>
      <c r="AH2" s="31">
        <v>0</v>
      </c>
      <c r="AI2" s="11">
        <v>0</v>
      </c>
      <c r="AJ2" s="11">
        <v>0</v>
      </c>
      <c r="AK2" s="11">
        <v>0</v>
      </c>
      <c r="AL2" s="11">
        <v>0</v>
      </c>
      <c r="AM2" s="11">
        <v>0</v>
      </c>
      <c r="AN2" s="11">
        <v>0</v>
      </c>
      <c r="AO2" s="38">
        <v>0</v>
      </c>
      <c r="AP2" s="11">
        <v>0</v>
      </c>
      <c r="AQ2" s="11">
        <v>20000</v>
      </c>
      <c r="AR2" s="11">
        <v>0</v>
      </c>
      <c r="AS2" s="11">
        <v>0</v>
      </c>
      <c r="AT2" s="11">
        <v>0</v>
      </c>
      <c r="AU2" s="11">
        <v>0</v>
      </c>
      <c r="AV2" s="11">
        <v>0</v>
      </c>
      <c r="AW2" s="11">
        <v>0</v>
      </c>
      <c r="AX2" s="11">
        <v>0</v>
      </c>
      <c r="AY2" s="11">
        <v>0</v>
      </c>
      <c r="AZ2" s="11">
        <v>120</v>
      </c>
      <c r="BA2" s="11">
        <v>0</v>
      </c>
      <c r="BB2" s="11">
        <v>0</v>
      </c>
      <c r="BC2" s="11">
        <v>1650</v>
      </c>
      <c r="BD2" s="22">
        <v>0</v>
      </c>
      <c r="BE2" s="11">
        <v>0</v>
      </c>
      <c r="BF2" s="11">
        <v>0</v>
      </c>
      <c r="BG2" s="11">
        <v>0</v>
      </c>
      <c r="BH2" s="35">
        <f aca="true" t="shared" si="0" ref="BH2:BH16">SUM(AD2:BG2)</f>
        <v>56670</v>
      </c>
      <c r="BI2" s="29">
        <f aca="true" t="shared" si="1" ref="BI2:BI16">AC2-BH2</f>
        <v>85972</v>
      </c>
      <c r="BJ2" s="15"/>
    </row>
    <row r="3" spans="1:62" ht="12">
      <c r="A3" s="11">
        <v>2</v>
      </c>
      <c r="B3" s="11">
        <v>76125</v>
      </c>
      <c r="C3" s="12" t="s">
        <v>71</v>
      </c>
      <c r="D3" s="11" t="s">
        <v>57</v>
      </c>
      <c r="E3" s="11">
        <v>8</v>
      </c>
      <c r="F3" s="11">
        <v>1</v>
      </c>
      <c r="G3" s="11">
        <v>1</v>
      </c>
      <c r="H3" s="13">
        <v>30</v>
      </c>
      <c r="I3" s="22">
        <v>53600</v>
      </c>
      <c r="J3" s="22">
        <v>0</v>
      </c>
      <c r="K3" s="13">
        <f aca="true" t="shared" si="2" ref="K3:K16">ROUND(I3*46%,0)</f>
        <v>24656</v>
      </c>
      <c r="L3" s="23">
        <v>1800</v>
      </c>
      <c r="M3" s="13">
        <f aca="true" t="shared" si="3" ref="M3:M16">ROUND(L3*46%,0)</f>
        <v>828</v>
      </c>
      <c r="N3" s="22">
        <v>0</v>
      </c>
      <c r="O3" s="24">
        <f aca="true" t="shared" si="4" ref="O3:O16">ROUND((I3+K3)*14%,0)</f>
        <v>10956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28">
        <v>0</v>
      </c>
      <c r="AC3" s="29">
        <f aca="true" t="shared" si="5" ref="AC3:AC16">SUM(I3:AB3)</f>
        <v>91840</v>
      </c>
      <c r="AD3" s="13">
        <v>9000</v>
      </c>
      <c r="AE3" s="13">
        <v>0</v>
      </c>
      <c r="AF3" s="11">
        <v>0</v>
      </c>
      <c r="AG3" s="11">
        <v>0</v>
      </c>
      <c r="AH3" s="31">
        <f>ROUND(((I3+K3)*10%),0)</f>
        <v>7826</v>
      </c>
      <c r="AI3" s="36">
        <f>O3</f>
        <v>10956</v>
      </c>
      <c r="AJ3" s="11">
        <v>0</v>
      </c>
      <c r="AK3" s="11">
        <v>0</v>
      </c>
      <c r="AL3" s="11">
        <v>0</v>
      </c>
      <c r="AM3" s="11">
        <v>0</v>
      </c>
      <c r="AN3" s="11">
        <v>0</v>
      </c>
      <c r="AO3" s="38">
        <v>0</v>
      </c>
      <c r="AP3" s="11">
        <v>0</v>
      </c>
      <c r="AQ3" s="11">
        <v>0</v>
      </c>
      <c r="AR3" s="11">
        <v>0</v>
      </c>
      <c r="AS3" s="11">
        <v>0</v>
      </c>
      <c r="AT3" s="11">
        <v>0</v>
      </c>
      <c r="AU3" s="11">
        <v>0</v>
      </c>
      <c r="AV3" s="11">
        <v>0</v>
      </c>
      <c r="AW3" s="11">
        <v>0</v>
      </c>
      <c r="AX3" s="11">
        <v>0</v>
      </c>
      <c r="AY3" s="11">
        <v>0</v>
      </c>
      <c r="AZ3" s="11">
        <v>60</v>
      </c>
      <c r="BA3" s="11">
        <v>0</v>
      </c>
      <c r="BB3" s="11">
        <v>0</v>
      </c>
      <c r="BC3" s="11">
        <v>440</v>
      </c>
      <c r="BD3" s="22">
        <v>0</v>
      </c>
      <c r="BE3" s="11">
        <v>0</v>
      </c>
      <c r="BF3" s="11">
        <v>0</v>
      </c>
      <c r="BG3" s="11">
        <v>0</v>
      </c>
      <c r="BH3" s="35">
        <f t="shared" si="0"/>
        <v>28282</v>
      </c>
      <c r="BI3" s="29">
        <f t="shared" si="1"/>
        <v>63558</v>
      </c>
      <c r="BJ3" s="15"/>
    </row>
    <row r="4" spans="1:62" ht="24">
      <c r="A4" s="11">
        <v>3</v>
      </c>
      <c r="B4" s="11">
        <v>81933</v>
      </c>
      <c r="C4" s="14" t="s">
        <v>72</v>
      </c>
      <c r="D4" s="11" t="s">
        <v>73</v>
      </c>
      <c r="E4" s="11">
        <v>7</v>
      </c>
      <c r="F4" s="11">
        <v>2</v>
      </c>
      <c r="G4" s="11">
        <v>1</v>
      </c>
      <c r="H4" s="13">
        <v>30</v>
      </c>
      <c r="I4" s="25">
        <v>50500</v>
      </c>
      <c r="J4" s="22">
        <v>0</v>
      </c>
      <c r="K4" s="13">
        <f t="shared" si="2"/>
        <v>23230</v>
      </c>
      <c r="L4" s="23">
        <v>1800</v>
      </c>
      <c r="M4" s="13">
        <f t="shared" si="3"/>
        <v>828</v>
      </c>
      <c r="N4" s="22">
        <v>0</v>
      </c>
      <c r="O4" s="24">
        <f t="shared" si="4"/>
        <v>10322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1">
        <v>0</v>
      </c>
      <c r="AB4" s="28">
        <v>0</v>
      </c>
      <c r="AC4" s="29">
        <f t="shared" si="5"/>
        <v>86680</v>
      </c>
      <c r="AD4" s="13">
        <v>4900</v>
      </c>
      <c r="AE4" s="13">
        <v>0</v>
      </c>
      <c r="AF4" s="25">
        <v>0</v>
      </c>
      <c r="AG4" s="11">
        <v>0</v>
      </c>
      <c r="AH4" s="31">
        <f>ROUND(((I4+K4)*10%),0)</f>
        <v>7373</v>
      </c>
      <c r="AI4" s="36">
        <f>O4</f>
        <v>10322</v>
      </c>
      <c r="AJ4" s="11">
        <v>0</v>
      </c>
      <c r="AK4" s="11">
        <v>0</v>
      </c>
      <c r="AL4" s="11">
        <v>0</v>
      </c>
      <c r="AM4" s="11">
        <v>0</v>
      </c>
      <c r="AN4" s="11">
        <v>0</v>
      </c>
      <c r="AO4" s="38">
        <v>0</v>
      </c>
      <c r="AP4" s="11">
        <v>0</v>
      </c>
      <c r="AQ4" s="11">
        <v>0</v>
      </c>
      <c r="AR4" s="11">
        <v>0</v>
      </c>
      <c r="AS4" s="11">
        <v>0</v>
      </c>
      <c r="AT4" s="11">
        <v>0</v>
      </c>
      <c r="AU4" s="11">
        <v>0</v>
      </c>
      <c r="AV4" s="11">
        <v>0</v>
      </c>
      <c r="AW4" s="11">
        <v>0</v>
      </c>
      <c r="AX4" s="11">
        <v>0</v>
      </c>
      <c r="AY4" s="11">
        <v>0</v>
      </c>
      <c r="AZ4" s="25">
        <v>60</v>
      </c>
      <c r="BA4" s="11">
        <v>0</v>
      </c>
      <c r="BB4" s="11">
        <v>0</v>
      </c>
      <c r="BC4" s="11">
        <v>440</v>
      </c>
      <c r="BD4" s="22">
        <v>0</v>
      </c>
      <c r="BE4" s="11">
        <v>0</v>
      </c>
      <c r="BF4" s="11">
        <v>0</v>
      </c>
      <c r="BG4" s="11">
        <v>0</v>
      </c>
      <c r="BH4" s="35">
        <f t="shared" si="0"/>
        <v>23095</v>
      </c>
      <c r="BI4" s="29">
        <f t="shared" si="1"/>
        <v>63585</v>
      </c>
      <c r="BJ4" s="15"/>
    </row>
    <row r="5" spans="1:62" ht="24">
      <c r="A5" s="11">
        <v>4</v>
      </c>
      <c r="B5" s="11">
        <v>77660</v>
      </c>
      <c r="C5" s="12" t="s">
        <v>58</v>
      </c>
      <c r="D5" s="11" t="s">
        <v>59</v>
      </c>
      <c r="E5" s="11">
        <v>7</v>
      </c>
      <c r="F5" s="11">
        <v>1</v>
      </c>
      <c r="G5" s="11">
        <v>1</v>
      </c>
      <c r="H5" s="13">
        <v>30</v>
      </c>
      <c r="I5" s="22">
        <v>50500</v>
      </c>
      <c r="J5" s="22">
        <v>0</v>
      </c>
      <c r="K5" s="13">
        <f t="shared" si="2"/>
        <v>23230</v>
      </c>
      <c r="L5" s="23">
        <v>1800</v>
      </c>
      <c r="M5" s="13">
        <f t="shared" si="3"/>
        <v>828</v>
      </c>
      <c r="N5" s="22">
        <v>0</v>
      </c>
      <c r="O5" s="24">
        <f t="shared" si="4"/>
        <v>10322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28">
        <v>0</v>
      </c>
      <c r="AC5" s="29">
        <f t="shared" si="5"/>
        <v>86680</v>
      </c>
      <c r="AD5" s="13">
        <v>8000</v>
      </c>
      <c r="AE5" s="13">
        <v>0</v>
      </c>
      <c r="AF5" s="11">
        <v>0</v>
      </c>
      <c r="AG5" s="11">
        <v>0</v>
      </c>
      <c r="AH5" s="31">
        <f aca="true" t="shared" si="6" ref="AH5:AH16">ROUND(((I5+K5)*10%),0)</f>
        <v>7373</v>
      </c>
      <c r="AI5" s="36">
        <f aca="true" t="shared" si="7" ref="AI5:AI16">O5</f>
        <v>10322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38">
        <v>0</v>
      </c>
      <c r="AP5" s="11">
        <v>0</v>
      </c>
      <c r="AQ5" s="11">
        <v>0</v>
      </c>
      <c r="AR5" s="11">
        <v>0</v>
      </c>
      <c r="AS5" s="11">
        <v>0</v>
      </c>
      <c r="AT5" s="11">
        <v>0</v>
      </c>
      <c r="AU5" s="11">
        <v>0</v>
      </c>
      <c r="AV5" s="11">
        <v>0</v>
      </c>
      <c r="AW5" s="11">
        <v>0</v>
      </c>
      <c r="AX5" s="11">
        <v>0</v>
      </c>
      <c r="AY5" s="11">
        <v>0</v>
      </c>
      <c r="AZ5" s="11">
        <v>60</v>
      </c>
      <c r="BA5" s="11">
        <v>0</v>
      </c>
      <c r="BB5" s="11">
        <v>0</v>
      </c>
      <c r="BC5" s="11">
        <v>660</v>
      </c>
      <c r="BD5" s="22">
        <v>0</v>
      </c>
      <c r="BE5" s="11">
        <v>0</v>
      </c>
      <c r="BF5" s="11">
        <v>0</v>
      </c>
      <c r="BG5" s="11">
        <v>0</v>
      </c>
      <c r="BH5" s="35">
        <f t="shared" si="0"/>
        <v>26415</v>
      </c>
      <c r="BI5" s="29">
        <f t="shared" si="1"/>
        <v>60265</v>
      </c>
      <c r="BJ5" s="15"/>
    </row>
    <row r="6" spans="1:62" ht="12">
      <c r="A6" s="11">
        <v>5</v>
      </c>
      <c r="B6" s="11">
        <v>70602</v>
      </c>
      <c r="C6" s="12" t="s">
        <v>74</v>
      </c>
      <c r="D6" s="11" t="s">
        <v>75</v>
      </c>
      <c r="E6" s="11">
        <v>7</v>
      </c>
      <c r="F6" s="11">
        <v>1</v>
      </c>
      <c r="G6" s="11">
        <v>1</v>
      </c>
      <c r="H6" s="13">
        <v>30</v>
      </c>
      <c r="I6" s="22">
        <v>53600</v>
      </c>
      <c r="J6" s="22">
        <v>0</v>
      </c>
      <c r="K6" s="13">
        <f t="shared" si="2"/>
        <v>24656</v>
      </c>
      <c r="L6" s="23">
        <v>1800</v>
      </c>
      <c r="M6" s="13">
        <f t="shared" si="3"/>
        <v>828</v>
      </c>
      <c r="N6" s="22">
        <v>0</v>
      </c>
      <c r="O6" s="24">
        <f t="shared" si="4"/>
        <v>10956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28">
        <v>0</v>
      </c>
      <c r="AC6" s="29">
        <f t="shared" si="5"/>
        <v>91840</v>
      </c>
      <c r="AD6" s="13">
        <v>9100</v>
      </c>
      <c r="AE6" s="13">
        <v>0</v>
      </c>
      <c r="AF6" s="11">
        <v>0</v>
      </c>
      <c r="AG6" s="11">
        <v>0</v>
      </c>
      <c r="AH6" s="31">
        <f t="shared" si="6"/>
        <v>7826</v>
      </c>
      <c r="AI6" s="36">
        <f t="shared" si="7"/>
        <v>10956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38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1">
        <v>0</v>
      </c>
      <c r="AV6" s="11">
        <v>0</v>
      </c>
      <c r="AW6" s="11">
        <v>0</v>
      </c>
      <c r="AX6" s="11">
        <v>0</v>
      </c>
      <c r="AY6" s="11">
        <v>0</v>
      </c>
      <c r="AZ6" s="11">
        <v>60</v>
      </c>
      <c r="BA6" s="11">
        <v>0</v>
      </c>
      <c r="BB6" s="11">
        <v>0</v>
      </c>
      <c r="BC6" s="11">
        <v>660</v>
      </c>
      <c r="BD6" s="22">
        <v>0</v>
      </c>
      <c r="BE6" s="11">
        <v>0</v>
      </c>
      <c r="BF6" s="11">
        <v>0</v>
      </c>
      <c r="BG6" s="11">
        <v>0</v>
      </c>
      <c r="BH6" s="35">
        <f t="shared" si="0"/>
        <v>28602</v>
      </c>
      <c r="BI6" s="29">
        <f t="shared" si="1"/>
        <v>63238</v>
      </c>
      <c r="BJ6" s="15"/>
    </row>
    <row r="7" spans="1:62" ht="12">
      <c r="A7" s="11">
        <v>6</v>
      </c>
      <c r="B7" s="11">
        <v>82772</v>
      </c>
      <c r="C7" s="12" t="s">
        <v>61</v>
      </c>
      <c r="D7" s="11" t="s">
        <v>60</v>
      </c>
      <c r="E7" s="11">
        <v>6</v>
      </c>
      <c r="F7" s="11">
        <v>1</v>
      </c>
      <c r="G7" s="11">
        <v>1</v>
      </c>
      <c r="H7" s="13">
        <v>30</v>
      </c>
      <c r="I7" s="22">
        <v>38700</v>
      </c>
      <c r="J7" s="22">
        <v>0</v>
      </c>
      <c r="K7" s="13">
        <f t="shared" si="2"/>
        <v>17802</v>
      </c>
      <c r="L7" s="23">
        <v>1800</v>
      </c>
      <c r="M7" s="13">
        <f t="shared" si="3"/>
        <v>828</v>
      </c>
      <c r="N7" s="22">
        <v>0</v>
      </c>
      <c r="O7" s="24">
        <f t="shared" si="4"/>
        <v>7910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28">
        <v>0</v>
      </c>
      <c r="AC7" s="29">
        <f t="shared" si="5"/>
        <v>67040</v>
      </c>
      <c r="AD7" s="13">
        <v>0</v>
      </c>
      <c r="AE7" s="13">
        <v>0</v>
      </c>
      <c r="AF7" s="11">
        <v>0</v>
      </c>
      <c r="AG7" s="11">
        <v>0</v>
      </c>
      <c r="AH7" s="31">
        <f t="shared" si="6"/>
        <v>5650</v>
      </c>
      <c r="AI7" s="36">
        <f t="shared" si="7"/>
        <v>7910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38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60</v>
      </c>
      <c r="BA7" s="11">
        <v>0</v>
      </c>
      <c r="BB7" s="11">
        <v>0</v>
      </c>
      <c r="BC7" s="11">
        <v>660</v>
      </c>
      <c r="BD7" s="22">
        <v>0</v>
      </c>
      <c r="BE7" s="11">
        <v>0</v>
      </c>
      <c r="BF7" s="11">
        <v>0</v>
      </c>
      <c r="BG7" s="11">
        <v>0</v>
      </c>
      <c r="BH7" s="35">
        <f t="shared" si="0"/>
        <v>14280</v>
      </c>
      <c r="BI7" s="29">
        <f t="shared" si="1"/>
        <v>52760</v>
      </c>
      <c r="BJ7" s="15"/>
    </row>
    <row r="8" spans="1:62" ht="12">
      <c r="A8" s="11">
        <v>7</v>
      </c>
      <c r="B8" s="11">
        <v>76552</v>
      </c>
      <c r="C8" s="12" t="s">
        <v>62</v>
      </c>
      <c r="D8" s="11" t="s">
        <v>63</v>
      </c>
      <c r="E8" s="11">
        <v>7</v>
      </c>
      <c r="F8" s="11">
        <v>1</v>
      </c>
      <c r="G8" s="11">
        <v>1</v>
      </c>
      <c r="H8" s="13">
        <v>30</v>
      </c>
      <c r="I8" s="22">
        <v>50500</v>
      </c>
      <c r="J8" s="22">
        <v>0</v>
      </c>
      <c r="K8" s="13">
        <f t="shared" si="2"/>
        <v>23230</v>
      </c>
      <c r="L8" s="23">
        <v>1800</v>
      </c>
      <c r="M8" s="13">
        <f t="shared" si="3"/>
        <v>828</v>
      </c>
      <c r="N8" s="22">
        <f>I8*9%</f>
        <v>4545</v>
      </c>
      <c r="O8" s="24">
        <f t="shared" si="4"/>
        <v>10322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28">
        <v>0</v>
      </c>
      <c r="AC8" s="29">
        <f t="shared" si="5"/>
        <v>91225</v>
      </c>
      <c r="AD8" s="13">
        <v>13400</v>
      </c>
      <c r="AE8" s="13">
        <v>0</v>
      </c>
      <c r="AF8" s="11">
        <v>0</v>
      </c>
      <c r="AG8" s="11">
        <v>0</v>
      </c>
      <c r="AH8" s="31">
        <f t="shared" si="6"/>
        <v>7373</v>
      </c>
      <c r="AI8" s="36">
        <v>10322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38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1">
        <v>60</v>
      </c>
      <c r="BA8" s="11">
        <v>0</v>
      </c>
      <c r="BB8" s="11">
        <v>0</v>
      </c>
      <c r="BC8" s="11">
        <v>0</v>
      </c>
      <c r="BD8" s="22">
        <v>0</v>
      </c>
      <c r="BE8" s="11">
        <v>0</v>
      </c>
      <c r="BF8" s="11">
        <v>0</v>
      </c>
      <c r="BG8" s="11">
        <v>0</v>
      </c>
      <c r="BH8" s="35">
        <f t="shared" si="0"/>
        <v>31155</v>
      </c>
      <c r="BI8" s="29">
        <f t="shared" si="1"/>
        <v>60070</v>
      </c>
      <c r="BJ8" s="15"/>
    </row>
    <row r="9" spans="1:62" ht="12">
      <c r="A9" s="11">
        <v>8</v>
      </c>
      <c r="B9" s="11">
        <v>48367</v>
      </c>
      <c r="C9" s="12" t="s">
        <v>64</v>
      </c>
      <c r="D9" s="11" t="s">
        <v>65</v>
      </c>
      <c r="E9" s="11">
        <v>7</v>
      </c>
      <c r="F9" s="11">
        <v>1</v>
      </c>
      <c r="G9" s="11">
        <v>1</v>
      </c>
      <c r="H9" s="13">
        <v>30</v>
      </c>
      <c r="I9" s="22">
        <v>62200</v>
      </c>
      <c r="J9" s="22">
        <v>0</v>
      </c>
      <c r="K9" s="13">
        <f t="shared" si="2"/>
        <v>28612</v>
      </c>
      <c r="L9" s="23">
        <v>1800</v>
      </c>
      <c r="M9" s="13">
        <f t="shared" si="3"/>
        <v>828</v>
      </c>
      <c r="N9" s="22">
        <v>0</v>
      </c>
      <c r="O9" s="24">
        <f t="shared" si="4"/>
        <v>12714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28">
        <v>0</v>
      </c>
      <c r="AC9" s="29">
        <f t="shared" si="5"/>
        <v>106154</v>
      </c>
      <c r="AD9" s="13">
        <v>14100</v>
      </c>
      <c r="AE9" s="13">
        <v>0</v>
      </c>
      <c r="AF9" s="11">
        <v>0</v>
      </c>
      <c r="AG9" s="11">
        <v>0</v>
      </c>
      <c r="AH9" s="31">
        <f t="shared" si="6"/>
        <v>9081</v>
      </c>
      <c r="AI9" s="36">
        <f t="shared" si="7"/>
        <v>12714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38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60</v>
      </c>
      <c r="BA9" s="11">
        <v>0</v>
      </c>
      <c r="BB9" s="11">
        <v>0</v>
      </c>
      <c r="BC9" s="11">
        <v>660</v>
      </c>
      <c r="BD9" s="22">
        <v>0</v>
      </c>
      <c r="BE9" s="11">
        <v>0</v>
      </c>
      <c r="BF9" s="11">
        <v>0</v>
      </c>
      <c r="BG9" s="11">
        <v>0</v>
      </c>
      <c r="BH9" s="35">
        <f t="shared" si="0"/>
        <v>36615</v>
      </c>
      <c r="BI9" s="29">
        <f t="shared" si="1"/>
        <v>69539</v>
      </c>
      <c r="BJ9" s="15"/>
    </row>
    <row r="10" spans="1:62" ht="24">
      <c r="A10" s="11">
        <v>9</v>
      </c>
      <c r="B10" s="11">
        <v>76600</v>
      </c>
      <c r="C10" s="12" t="s">
        <v>66</v>
      </c>
      <c r="D10" s="11" t="s">
        <v>67</v>
      </c>
      <c r="E10" s="11">
        <v>7</v>
      </c>
      <c r="F10" s="11">
        <v>1</v>
      </c>
      <c r="G10" s="11">
        <v>1</v>
      </c>
      <c r="H10" s="13">
        <v>30</v>
      </c>
      <c r="I10" s="22">
        <v>50500</v>
      </c>
      <c r="J10" s="22">
        <v>0</v>
      </c>
      <c r="K10" s="13">
        <f t="shared" si="2"/>
        <v>23230</v>
      </c>
      <c r="L10" s="23">
        <v>1800</v>
      </c>
      <c r="M10" s="13">
        <f t="shared" si="3"/>
        <v>828</v>
      </c>
      <c r="N10" s="22">
        <f>I10*9%</f>
        <v>4545</v>
      </c>
      <c r="O10" s="24">
        <f t="shared" si="4"/>
        <v>10322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28">
        <v>0</v>
      </c>
      <c r="AC10" s="29">
        <f t="shared" si="5"/>
        <v>91225</v>
      </c>
      <c r="AD10" s="13">
        <v>10100</v>
      </c>
      <c r="AE10" s="13">
        <v>0</v>
      </c>
      <c r="AF10" s="11">
        <v>0</v>
      </c>
      <c r="AG10" s="11">
        <v>0</v>
      </c>
      <c r="AH10" s="31">
        <f t="shared" si="6"/>
        <v>7373</v>
      </c>
      <c r="AI10" s="36">
        <f t="shared" si="7"/>
        <v>10322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38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60</v>
      </c>
      <c r="BA10" s="11">
        <v>0</v>
      </c>
      <c r="BB10" s="11">
        <v>0</v>
      </c>
      <c r="BC10" s="11">
        <v>0</v>
      </c>
      <c r="BD10" s="22">
        <v>0</v>
      </c>
      <c r="BE10" s="11">
        <v>0</v>
      </c>
      <c r="BF10" s="11">
        <v>0</v>
      </c>
      <c r="BG10" s="11">
        <v>18032</v>
      </c>
      <c r="BH10" s="35">
        <f t="shared" si="0"/>
        <v>45887</v>
      </c>
      <c r="BI10" s="29">
        <f t="shared" si="1"/>
        <v>45338</v>
      </c>
      <c r="BJ10" s="15"/>
    </row>
    <row r="11" spans="1:62" ht="12">
      <c r="A11" s="11">
        <v>10</v>
      </c>
      <c r="B11" s="11">
        <v>68232</v>
      </c>
      <c r="C11" s="12" t="s">
        <v>68</v>
      </c>
      <c r="D11" s="11" t="s">
        <v>60</v>
      </c>
      <c r="E11" s="11">
        <v>6</v>
      </c>
      <c r="F11" s="11">
        <v>1</v>
      </c>
      <c r="G11" s="11">
        <v>1</v>
      </c>
      <c r="H11" s="13">
        <v>30</v>
      </c>
      <c r="I11" s="22">
        <v>42300</v>
      </c>
      <c r="J11" s="22">
        <v>0</v>
      </c>
      <c r="K11" s="13">
        <f t="shared" si="2"/>
        <v>19458</v>
      </c>
      <c r="L11" s="23">
        <v>1800</v>
      </c>
      <c r="M11" s="13">
        <f t="shared" si="3"/>
        <v>828</v>
      </c>
      <c r="N11" s="22">
        <v>0</v>
      </c>
      <c r="O11" s="24">
        <f t="shared" si="4"/>
        <v>8646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28">
        <v>0</v>
      </c>
      <c r="AC11" s="29">
        <f t="shared" si="5"/>
        <v>73032</v>
      </c>
      <c r="AD11" s="13">
        <v>4900</v>
      </c>
      <c r="AE11" s="13">
        <v>0</v>
      </c>
      <c r="AF11" s="11">
        <v>0</v>
      </c>
      <c r="AG11" s="11">
        <v>0</v>
      </c>
      <c r="AH11" s="31">
        <f t="shared" si="6"/>
        <v>6176</v>
      </c>
      <c r="AI11" s="36">
        <f t="shared" si="7"/>
        <v>8646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38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60</v>
      </c>
      <c r="BA11" s="11">
        <v>0</v>
      </c>
      <c r="BB11" s="11">
        <v>0</v>
      </c>
      <c r="BC11" s="11">
        <v>660</v>
      </c>
      <c r="BD11" s="22">
        <v>0</v>
      </c>
      <c r="BE11" s="11">
        <v>0</v>
      </c>
      <c r="BF11" s="11">
        <v>0</v>
      </c>
      <c r="BG11" s="11">
        <v>0</v>
      </c>
      <c r="BH11" s="35">
        <f t="shared" si="0"/>
        <v>20442</v>
      </c>
      <c r="BI11" s="29">
        <f t="shared" si="1"/>
        <v>52590</v>
      </c>
      <c r="BJ11" s="15"/>
    </row>
    <row r="12" spans="1:62" ht="12">
      <c r="A12" s="11">
        <v>11</v>
      </c>
      <c r="B12" s="11">
        <v>56923</v>
      </c>
      <c r="C12" s="12" t="s">
        <v>76</v>
      </c>
      <c r="D12" s="11" t="s">
        <v>77</v>
      </c>
      <c r="E12" s="11">
        <v>8</v>
      </c>
      <c r="F12" s="11">
        <v>1</v>
      </c>
      <c r="G12" s="11">
        <v>1</v>
      </c>
      <c r="H12" s="13">
        <v>30</v>
      </c>
      <c r="I12" s="22">
        <v>62200</v>
      </c>
      <c r="J12" s="22">
        <v>0</v>
      </c>
      <c r="K12" s="13">
        <f t="shared" si="2"/>
        <v>28612</v>
      </c>
      <c r="L12" s="23">
        <v>1800</v>
      </c>
      <c r="M12" s="13">
        <f t="shared" si="3"/>
        <v>828</v>
      </c>
      <c r="N12" s="22">
        <v>0</v>
      </c>
      <c r="O12" s="24">
        <f t="shared" si="4"/>
        <v>12714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28">
        <v>0</v>
      </c>
      <c r="AC12" s="29">
        <f t="shared" si="5"/>
        <v>106154</v>
      </c>
      <c r="AD12" s="13">
        <v>4200</v>
      </c>
      <c r="AE12" s="13">
        <v>0</v>
      </c>
      <c r="AF12" s="11">
        <v>0</v>
      </c>
      <c r="AG12" s="11">
        <v>0</v>
      </c>
      <c r="AH12" s="31">
        <f t="shared" si="6"/>
        <v>9081</v>
      </c>
      <c r="AI12" s="36">
        <f t="shared" si="7"/>
        <v>12714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38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60</v>
      </c>
      <c r="BA12" s="11">
        <v>0</v>
      </c>
      <c r="BB12" s="11">
        <v>0</v>
      </c>
      <c r="BC12" s="11">
        <v>440</v>
      </c>
      <c r="BD12" s="22">
        <v>0</v>
      </c>
      <c r="BE12" s="11">
        <v>0</v>
      </c>
      <c r="BF12" s="11">
        <v>0</v>
      </c>
      <c r="BG12" s="11">
        <v>0</v>
      </c>
      <c r="BH12" s="35">
        <f t="shared" si="0"/>
        <v>26495</v>
      </c>
      <c r="BI12" s="29">
        <f t="shared" si="1"/>
        <v>79659</v>
      </c>
      <c r="BJ12" s="15"/>
    </row>
    <row r="13" spans="1:62" ht="12">
      <c r="A13" s="11">
        <v>12</v>
      </c>
      <c r="B13" s="11">
        <v>100905</v>
      </c>
      <c r="C13" s="12" t="s">
        <v>80</v>
      </c>
      <c r="D13" s="11" t="s">
        <v>81</v>
      </c>
      <c r="E13" s="11">
        <v>8</v>
      </c>
      <c r="F13" s="11">
        <v>1</v>
      </c>
      <c r="G13" s="11">
        <v>1</v>
      </c>
      <c r="H13" s="13">
        <v>30</v>
      </c>
      <c r="I13" s="22">
        <v>47600</v>
      </c>
      <c r="J13" s="22">
        <v>0</v>
      </c>
      <c r="K13" s="13">
        <f t="shared" si="2"/>
        <v>21896</v>
      </c>
      <c r="L13" s="23">
        <v>1800</v>
      </c>
      <c r="M13" s="13">
        <f t="shared" si="3"/>
        <v>828</v>
      </c>
      <c r="N13" s="22">
        <v>0</v>
      </c>
      <c r="O13" s="24">
        <f t="shared" si="4"/>
        <v>9729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28">
        <v>0</v>
      </c>
      <c r="AC13" s="29">
        <f t="shared" si="5"/>
        <v>81853</v>
      </c>
      <c r="AD13" s="13">
        <v>0</v>
      </c>
      <c r="AE13" s="13">
        <v>0</v>
      </c>
      <c r="AF13" s="11">
        <v>0</v>
      </c>
      <c r="AG13" s="11">
        <v>0</v>
      </c>
      <c r="AH13" s="31">
        <f t="shared" si="6"/>
        <v>6950</v>
      </c>
      <c r="AI13" s="36">
        <f t="shared" si="7"/>
        <v>9729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38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20</v>
      </c>
      <c r="BA13" s="11">
        <v>0</v>
      </c>
      <c r="BB13" s="11">
        <v>0</v>
      </c>
      <c r="BC13" s="11">
        <v>440</v>
      </c>
      <c r="BD13" s="22">
        <v>0</v>
      </c>
      <c r="BE13" s="11">
        <v>0</v>
      </c>
      <c r="BF13" s="11">
        <v>0</v>
      </c>
      <c r="BG13" s="11">
        <v>0</v>
      </c>
      <c r="BH13" s="35">
        <f t="shared" si="0"/>
        <v>17139</v>
      </c>
      <c r="BI13" s="29">
        <f t="shared" si="1"/>
        <v>64714</v>
      </c>
      <c r="BJ13" s="15"/>
    </row>
    <row r="14" spans="1:62" ht="24">
      <c r="A14" s="11">
        <v>13</v>
      </c>
      <c r="B14" s="11">
        <v>100929</v>
      </c>
      <c r="C14" s="12" t="s">
        <v>82</v>
      </c>
      <c r="D14" s="11" t="s">
        <v>83</v>
      </c>
      <c r="E14" s="11">
        <v>8</v>
      </c>
      <c r="F14" s="11">
        <v>1</v>
      </c>
      <c r="G14" s="11">
        <v>1</v>
      </c>
      <c r="H14" s="13">
        <v>27</v>
      </c>
      <c r="I14" s="22">
        <v>42840</v>
      </c>
      <c r="J14" s="22">
        <v>0</v>
      </c>
      <c r="K14" s="13">
        <f t="shared" si="2"/>
        <v>19706</v>
      </c>
      <c r="L14" s="23">
        <v>1620</v>
      </c>
      <c r="M14" s="13">
        <f t="shared" si="3"/>
        <v>745</v>
      </c>
      <c r="N14" s="22">
        <v>0</v>
      </c>
      <c r="O14" s="24">
        <f t="shared" si="4"/>
        <v>8756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28">
        <v>0</v>
      </c>
      <c r="AC14" s="29">
        <f t="shared" si="5"/>
        <v>73667</v>
      </c>
      <c r="AD14" s="13">
        <v>0</v>
      </c>
      <c r="AE14" s="13">
        <v>0</v>
      </c>
      <c r="AF14" s="11">
        <v>0</v>
      </c>
      <c r="AG14" s="11">
        <v>0</v>
      </c>
      <c r="AH14" s="31">
        <f t="shared" si="6"/>
        <v>6255</v>
      </c>
      <c r="AI14" s="36">
        <f t="shared" si="7"/>
        <v>8756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38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20</v>
      </c>
      <c r="BA14" s="11">
        <v>0</v>
      </c>
      <c r="BB14" s="11">
        <v>0</v>
      </c>
      <c r="BC14" s="11">
        <v>660</v>
      </c>
      <c r="BD14" s="22">
        <v>0</v>
      </c>
      <c r="BE14" s="11">
        <v>0</v>
      </c>
      <c r="BF14" s="11">
        <v>0</v>
      </c>
      <c r="BG14" s="11">
        <v>0</v>
      </c>
      <c r="BH14" s="35">
        <f t="shared" si="0"/>
        <v>15691</v>
      </c>
      <c r="BI14" s="29">
        <f t="shared" si="1"/>
        <v>57976</v>
      </c>
      <c r="BJ14" s="15"/>
    </row>
    <row r="15" spans="1:62" ht="12">
      <c r="A15" s="11">
        <v>14</v>
      </c>
      <c r="B15" s="11">
        <v>100913</v>
      </c>
      <c r="C15" s="12" t="s">
        <v>84</v>
      </c>
      <c r="D15" s="11" t="s">
        <v>85</v>
      </c>
      <c r="E15" s="11">
        <v>8</v>
      </c>
      <c r="F15" s="11">
        <v>1</v>
      </c>
      <c r="G15" s="11">
        <v>1</v>
      </c>
      <c r="H15" s="13">
        <v>14</v>
      </c>
      <c r="I15" s="22">
        <v>22213</v>
      </c>
      <c r="J15" s="22">
        <v>0</v>
      </c>
      <c r="K15" s="13">
        <f t="shared" si="2"/>
        <v>10218</v>
      </c>
      <c r="L15" s="23">
        <v>840</v>
      </c>
      <c r="M15" s="13">
        <f t="shared" si="3"/>
        <v>386</v>
      </c>
      <c r="N15" s="22">
        <v>0</v>
      </c>
      <c r="O15" s="24">
        <f t="shared" si="4"/>
        <v>4540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28">
        <v>0</v>
      </c>
      <c r="AC15" s="29">
        <f t="shared" si="5"/>
        <v>38197</v>
      </c>
      <c r="AD15" s="13">
        <v>0</v>
      </c>
      <c r="AE15" s="13">
        <v>0</v>
      </c>
      <c r="AF15" s="11">
        <v>0</v>
      </c>
      <c r="AG15" s="11">
        <v>0</v>
      </c>
      <c r="AH15" s="31">
        <f t="shared" si="6"/>
        <v>3243</v>
      </c>
      <c r="AI15" s="36">
        <f t="shared" si="7"/>
        <v>4540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38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220</v>
      </c>
      <c r="BD15" s="22">
        <v>0</v>
      </c>
      <c r="BE15" s="11">
        <v>0</v>
      </c>
      <c r="BF15" s="11">
        <v>0</v>
      </c>
      <c r="BG15" s="11">
        <v>0</v>
      </c>
      <c r="BH15" s="35">
        <f t="shared" si="0"/>
        <v>8003</v>
      </c>
      <c r="BI15" s="29">
        <f t="shared" si="1"/>
        <v>30194</v>
      </c>
      <c r="BJ15" s="15"/>
    </row>
    <row r="16" spans="1:62" ht="12">
      <c r="A16" s="11">
        <v>15</v>
      </c>
      <c r="B16" s="11">
        <v>60012</v>
      </c>
      <c r="C16" s="12" t="s">
        <v>78</v>
      </c>
      <c r="D16" s="11" t="s">
        <v>79</v>
      </c>
      <c r="E16" s="11">
        <v>7</v>
      </c>
      <c r="F16" s="11">
        <v>1</v>
      </c>
      <c r="G16" s="11">
        <v>1</v>
      </c>
      <c r="H16" s="13">
        <v>30</v>
      </c>
      <c r="I16" s="22">
        <v>56900</v>
      </c>
      <c r="J16" s="22">
        <v>0</v>
      </c>
      <c r="K16" s="13">
        <f t="shared" si="2"/>
        <v>26174</v>
      </c>
      <c r="L16" s="23">
        <v>1800</v>
      </c>
      <c r="M16" s="13">
        <f t="shared" si="3"/>
        <v>828</v>
      </c>
      <c r="N16" s="22">
        <v>0</v>
      </c>
      <c r="O16" s="24">
        <f t="shared" si="4"/>
        <v>11630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28">
        <v>0</v>
      </c>
      <c r="AC16" s="29">
        <f t="shared" si="5"/>
        <v>97332</v>
      </c>
      <c r="AD16" s="13">
        <v>11700</v>
      </c>
      <c r="AE16" s="13">
        <v>0</v>
      </c>
      <c r="AF16" s="11">
        <v>0</v>
      </c>
      <c r="AG16" s="11">
        <v>0</v>
      </c>
      <c r="AH16" s="31">
        <f t="shared" si="6"/>
        <v>8307</v>
      </c>
      <c r="AI16" s="36">
        <f t="shared" si="7"/>
        <v>11630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38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60</v>
      </c>
      <c r="BA16" s="11">
        <v>0</v>
      </c>
      <c r="BB16" s="11">
        <v>0</v>
      </c>
      <c r="BC16" s="11">
        <v>660</v>
      </c>
      <c r="BD16" s="22">
        <v>0</v>
      </c>
      <c r="BE16" s="11">
        <v>0</v>
      </c>
      <c r="BF16" s="11">
        <v>0</v>
      </c>
      <c r="BG16" s="11">
        <v>0</v>
      </c>
      <c r="BH16" s="35">
        <f t="shared" si="0"/>
        <v>32357</v>
      </c>
      <c r="BI16" s="29">
        <f t="shared" si="1"/>
        <v>64975</v>
      </c>
      <c r="BJ16" s="15"/>
    </row>
    <row r="17" spans="1:62" ht="12">
      <c r="A17" s="15"/>
      <c r="B17" s="16"/>
      <c r="C17" s="17"/>
      <c r="D17" s="18"/>
      <c r="E17" s="15"/>
      <c r="F17" s="15"/>
      <c r="G17" s="15"/>
      <c r="H17" s="15"/>
      <c r="I17" s="26">
        <f>SUM(I2:I16)</f>
        <v>778253</v>
      </c>
      <c r="J17" s="27">
        <f>SUM(J2:J6)</f>
        <v>0</v>
      </c>
      <c r="K17" s="27">
        <f>SUM(K2:K16)</f>
        <v>357996</v>
      </c>
      <c r="L17" s="27">
        <f>SUM(L2:L16)</f>
        <v>27660</v>
      </c>
      <c r="M17" s="27">
        <f>SUM(M2:M16)</f>
        <v>12723</v>
      </c>
      <c r="N17" s="26">
        <f>SUM(N2:N11)</f>
        <v>9090</v>
      </c>
      <c r="O17" s="26">
        <f>SUM(O2:O16)</f>
        <v>139839</v>
      </c>
      <c r="P17" s="27">
        <f>SUM(P2:P6)</f>
        <v>0</v>
      </c>
      <c r="Q17" s="27">
        <f>SUM(Q2:Q8)</f>
        <v>0</v>
      </c>
      <c r="R17" s="27">
        <f aca="true" t="shared" si="8" ref="R17:AB17">SUM(R2:R6)</f>
        <v>0</v>
      </c>
      <c r="S17" s="27">
        <f t="shared" si="8"/>
        <v>0</v>
      </c>
      <c r="T17" s="27">
        <f t="shared" si="8"/>
        <v>0</v>
      </c>
      <c r="U17" s="27">
        <f t="shared" si="8"/>
        <v>0</v>
      </c>
      <c r="V17" s="27">
        <f t="shared" si="8"/>
        <v>0</v>
      </c>
      <c r="W17" s="27">
        <f t="shared" si="8"/>
        <v>0</v>
      </c>
      <c r="X17" s="27">
        <f t="shared" si="8"/>
        <v>0</v>
      </c>
      <c r="Y17" s="27">
        <f t="shared" si="8"/>
        <v>0</v>
      </c>
      <c r="Z17" s="27">
        <f t="shared" si="8"/>
        <v>0</v>
      </c>
      <c r="AA17" s="27">
        <f t="shared" si="8"/>
        <v>0</v>
      </c>
      <c r="AB17" s="27">
        <f t="shared" si="8"/>
        <v>0</v>
      </c>
      <c r="AC17" s="26">
        <f>SUM(AC2:AC16)</f>
        <v>1325561</v>
      </c>
      <c r="AD17" s="27">
        <f>SUM(AD2:AD16)</f>
        <v>124300</v>
      </c>
      <c r="AE17" s="27">
        <f>SUM(AE2:AE16)</f>
        <v>0</v>
      </c>
      <c r="AF17" s="27">
        <f>SUM(AF2:AF8)</f>
        <v>0</v>
      </c>
      <c r="AG17" s="27">
        <f>SUM(AG2:AG8)</f>
        <v>0</v>
      </c>
      <c r="AH17" s="26">
        <f>SUM(AH2:AH16)</f>
        <v>99887</v>
      </c>
      <c r="AI17" s="27">
        <f>SUM(AI2:AI16)</f>
        <v>139839</v>
      </c>
      <c r="AJ17" s="27">
        <f aca="true" t="shared" si="9" ref="AJ17:AY17">SUM(AJ2:AJ8)</f>
        <v>0</v>
      </c>
      <c r="AK17" s="27">
        <f t="shared" si="9"/>
        <v>0</v>
      </c>
      <c r="AL17" s="27">
        <f t="shared" si="9"/>
        <v>0</v>
      </c>
      <c r="AM17" s="27">
        <f t="shared" si="9"/>
        <v>0</v>
      </c>
      <c r="AN17" s="27">
        <f t="shared" si="9"/>
        <v>0</v>
      </c>
      <c r="AO17" s="38">
        <f>SUM(AO2:AO16)</f>
        <v>0</v>
      </c>
      <c r="AP17" s="27">
        <f t="shared" si="9"/>
        <v>0</v>
      </c>
      <c r="AQ17" s="27">
        <f t="shared" si="9"/>
        <v>20000</v>
      </c>
      <c r="AR17" s="27">
        <f t="shared" si="9"/>
        <v>0</v>
      </c>
      <c r="AS17" s="27">
        <f t="shared" si="9"/>
        <v>0</v>
      </c>
      <c r="AT17" s="27">
        <f t="shared" si="9"/>
        <v>0</v>
      </c>
      <c r="AU17" s="33">
        <f t="shared" si="9"/>
        <v>0</v>
      </c>
      <c r="AV17" s="27">
        <f t="shared" si="9"/>
        <v>0</v>
      </c>
      <c r="AW17" s="27">
        <f t="shared" si="9"/>
        <v>0</v>
      </c>
      <c r="AX17" s="27">
        <f t="shared" si="9"/>
        <v>0</v>
      </c>
      <c r="AY17" s="27">
        <f t="shared" si="9"/>
        <v>0</v>
      </c>
      <c r="AZ17" s="27">
        <f>SUM(AZ2:AZ16)</f>
        <v>820</v>
      </c>
      <c r="BA17" s="33">
        <f>SUM(BA2:BA8)</f>
        <v>0</v>
      </c>
      <c r="BB17" s="27">
        <f>SUM(BB2:BB8)</f>
        <v>0</v>
      </c>
      <c r="BC17" s="27">
        <f>SUM(BC2:BC16)</f>
        <v>8250</v>
      </c>
      <c r="BD17" s="26">
        <f>SUM(BD2:BD8)</f>
        <v>0</v>
      </c>
      <c r="BE17" s="27">
        <f>SUM(BE2:BE8)</f>
        <v>0</v>
      </c>
      <c r="BF17" s="27">
        <f>SUM(BF2:BF6)</f>
        <v>0</v>
      </c>
      <c r="BG17" s="27">
        <f>SUM(BG2:BG16)</f>
        <v>18032</v>
      </c>
      <c r="BH17" s="27">
        <f>SUM(BH2:BH16)</f>
        <v>411128</v>
      </c>
      <c r="BI17" s="26">
        <f>SUM(BI2:BI16)</f>
        <v>914433</v>
      </c>
      <c r="BJ17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KV IDUKKI</cp:lastModifiedBy>
  <cp:lastPrinted>2020-08-18T11:19:24Z</cp:lastPrinted>
  <dcterms:created xsi:type="dcterms:W3CDTF">2018-02-15T11:23:43Z</dcterms:created>
  <dcterms:modified xsi:type="dcterms:W3CDTF">2023-11-29T10:37:27Z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1033-11.2.0.10223</vt:lpwstr>
  </property>
</Properties>
</file>